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90" windowWidth="12000" windowHeight="6735" activeTab="1"/>
  </bookViews>
  <sheets>
    <sheet name="Rechner" sheetId="1" r:id="rId1"/>
    <sheet name="OR Fristen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<sst xmlns="http://schemas.openxmlformats.org/spreadsheetml/2006/main" count="23" uniqueCount="18">
  <si>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Beginn Kündigungs-frist</t>
  </si>
  <si>
    <t>Eintritt in Firma</t>
  </si>
  <si>
    <t>Anstellungs-jahr</t>
  </si>
  <si>
    <t>Kündigungs-frist in Monaten</t>
  </si>
  <si>
    <t>etc.</t>
  </si>
  <si>
    <t>Ende Kündigungs-frist</t>
  </si>
  <si>
    <t>Kündigungsfrist</t>
  </si>
  <si>
    <t>Kündigungs-frist</t>
  </si>
  <si>
    <t>Kündigungsfrist nach OR</t>
  </si>
  <si>
    <t>Probezeit</t>
  </si>
  <si>
    <t>1 Monat</t>
  </si>
  <si>
    <t>Dauer</t>
  </si>
  <si>
    <t>7 Tage</t>
  </si>
  <si>
    <t>Probezeit
(nach OR:
1 Monat)</t>
  </si>
  <si>
    <t>Kündigungs-datum (Eintreffen)</t>
  </si>
  <si>
    <t>Rechner Kündigungsfrist</t>
  </si>
  <si>
    <t>Andere Kündigungsfrist</t>
  </si>
  <si>
    <t>Kündigungsfrist und Probezeit nach OR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</si>
</sst>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14" fontId="0" fillId="3" borderId="1" xfId="0" applyNumberFormat="1" applyFill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2:J18"/>
  <sheetViews>
    <sheetView showGridLines="0" showRowColHeaders="0" workbookViewId="0" topLeftCell="A1">
      <selection activeCell="B2" sqref="B2:H2"/>
    </sheetView>
  </sheetViews>
  <sheetFormatPr defaultColWidth="11.421875" defaultRowHeight="13.5" customHeight="1"/>
  <cols>
    <col min="1" max="1" width="4.28125" style="2" customWidth="1"/>
    <col min="2" max="2" width="12.7109375" style="2" customWidth="1"/>
    <col min="3" max="3" width="3.00390625" style="2" customWidth="1"/>
    <col min="4" max="4" width="12.7109375" style="2" customWidth="1"/>
    <col min="5" max="5" width="2.8515625" style="2" customWidth="1"/>
    <col min="6" max="6" width="12.7109375" style="3" customWidth="1"/>
    <col min="7" max="7" width="2.7109375" style="2" customWidth="1"/>
    <col min="8" max="8" width="12.7109375" style="2" customWidth="1"/>
    <col min="9" max="9" width="2.8515625" style="2" customWidth="1"/>
    <col min="10" max="10" width="28.421875" style="2" customWidth="1"/>
    <col min="11" max="16384" width="11.57421875" style="2" customWidth="1"/>
  </cols>
  <sheetData>
    <row r="2" spans="2:8" ht="15" customHeight="1">
      <c r="B2" s="31" t="s">
        <v>15</v>
      </c>
      <c r="C2" s="31"/>
      <c r="D2" s="31"/>
      <c r="E2" s="31"/>
      <c r="F2" s="31"/>
      <c r="G2" s="31"/>
      <c r="H2" s="31"/>
    </row>
    <row r="3" ht="6.75" customHeight="1"/>
    <row r="4" spans="2:10" s="6" customFormat="1" ht="41.25" customHeight="1" thickBot="1">
      <c r="B4" s="6" t="s">
        <v>1</v>
      </c>
      <c r="D4" s="6" t="s">
        <v>14</v>
      </c>
      <c r="F4" s="6" t="s">
        <v>13</v>
      </c>
      <c r="J4" s="28">
        <f>IF(AND(B5&lt;&gt;"",D5&lt;&gt;"",D5&lt;B5),"Kündigung vor Eintrittsdatum, Berechnung nicht möglich","")</f>
      </c>
    </row>
    <row r="5" spans="2:10" ht="13.5" customHeight="1" thickBot="1">
      <c r="B5" s="29">
        <v>39462</v>
      </c>
      <c r="D5" s="29">
        <v>40600</v>
      </c>
      <c r="F5" s="1"/>
      <c r="H5" s="24">
        <f>IF(F5="",1,IF(F5="keine",0,VALUE(LEFT(F5,1))))</f>
        <v>1</v>
      </c>
      <c r="I5" s="25"/>
      <c r="J5" s="26">
        <f>IF(B5&lt;=D5,DATE(YEAR(B$5),MONTH(B$5)+H5,DAY(B$5)-1),"")</f>
        <v>39492</v>
      </c>
    </row>
    <row r="6" spans="2:10" ht="13.5" customHeight="1">
      <c r="B6" s="8" t="str">
        <f>TEXT(B5,"TTTT")</f>
        <v>Dienstag</v>
      </c>
      <c r="D6" s="8" t="str">
        <f>TEXT(D5,"TTTT")</f>
        <v>Samstag</v>
      </c>
      <c r="H6" s="24">
        <f>IF(F5="",0,IF(F5="keine",0,VALUE(LEFT(F5,1))))</f>
        <v>0</v>
      </c>
      <c r="I6" s="25"/>
      <c r="J6" s="26">
        <f>IF(B5&lt;=D5,DATE(YEAR(B$5),MONTH(B$5)+H6,DAY(B$5)-1),"")</f>
        <v>39461</v>
      </c>
    </row>
    <row r="7" spans="2:4" ht="6" customHeight="1">
      <c r="B7" s="8"/>
      <c r="D7" s="8"/>
    </row>
    <row r="8" ht="13.5" customHeight="1">
      <c r="B8" s="5" t="s">
        <v>8</v>
      </c>
    </row>
    <row r="9" spans="2:8" ht="41.25" customHeight="1" thickBot="1">
      <c r="B9" s="6" t="s">
        <v>2</v>
      </c>
      <c r="C9" s="3"/>
      <c r="D9" s="6" t="s">
        <v>7</v>
      </c>
      <c r="F9" s="6" t="s">
        <v>0</v>
      </c>
      <c r="G9" s="3"/>
      <c r="H9" s="6" t="s">
        <v>5</v>
      </c>
    </row>
    <row r="10" spans="2:10" ht="13.5" customHeight="1" thickBot="1">
      <c r="B10" s="27" t="str">
        <f>IF(AND(B5&lt;&gt;"",D5&lt;&gt;"",B5&lt;=D5),1+ROUNDDOWN(DAYS360(B$5,D5)/360,0)&amp;".","")</f>
        <v>4.</v>
      </c>
      <c r="D10" s="27">
        <f>IF(J10="",IF(AND(B5&lt;&gt;"",D5&lt;&gt;"",B5&lt;=D5),VLOOKUP(1+ROUNDDOWN(DAYS360(B$5,F10)/360,0),'OR Fristen'!$B$5:$C$19,2,TRUE),""),7)</f>
        <v>2</v>
      </c>
      <c r="F10" s="7">
        <f>IF(AND(B5&lt;&gt;"",D5&lt;&gt;"",B5&lt;=D5),IF(J$10="",DATE(YEAR(D$5),MONTH(D$5)+1,DAY(1)),D$5+1),"")</f>
        <v>40603</v>
      </c>
      <c r="G10" s="3"/>
      <c r="H10" s="7">
        <f>IF(AND(B5&lt;&gt;"",D5&lt;&gt;"",B5&lt;=D5),IF(J$10="",DATE(YEAR(F10),MONTH(F10)+D10,DAY(F10)-1),D$5+7),"")</f>
        <v>40663</v>
      </c>
      <c r="J10" s="2">
        <f>IF(AND(B5&lt;&gt;"",D5&lt;&gt;"",J5&lt;&gt;""),IF(J$5&gt;=D$5,"Kündigung in Probezeit",""),"")</f>
      </c>
    </row>
    <row r="11" spans="2:8" ht="13.5" customHeight="1">
      <c r="B11" s="3"/>
      <c r="D11" s="3" t="str">
        <f>IF(D10=7,"Tage",IF(D10=1,"Monat","Monate"))</f>
        <v>Monate</v>
      </c>
      <c r="F11" s="8" t="str">
        <f>TEXT(F10,"TTTT")</f>
        <v>Dienstag</v>
      </c>
      <c r="G11" s="3"/>
      <c r="H11" s="8" t="str">
        <f>TEXT(H10,"TTTT")</f>
        <v>Samstag</v>
      </c>
    </row>
    <row r="12" spans="2:8" ht="6" customHeight="1">
      <c r="B12" s="4"/>
      <c r="D12" s="4"/>
      <c r="H12" s="3"/>
    </row>
    <row r="13" ht="13.5" customHeight="1">
      <c r="B13" s="5" t="s">
        <v>16</v>
      </c>
    </row>
    <row r="14" spans="2:8" ht="41.25" customHeight="1" thickBot="1">
      <c r="B14" s="6" t="s">
        <v>2</v>
      </c>
      <c r="C14" s="3"/>
      <c r="D14" s="6" t="s">
        <v>7</v>
      </c>
      <c r="F14" s="6" t="s">
        <v>0</v>
      </c>
      <c r="G14" s="3"/>
      <c r="H14" s="6" t="s">
        <v>5</v>
      </c>
    </row>
    <row r="15" spans="2:10" ht="13.5" customHeight="1" thickBot="1">
      <c r="B15" s="27" t="str">
        <f>IF(AND(B5&lt;&gt;"",D5&lt;&gt;"",B5&lt;=D5),1+ROUNDDOWN(DAYS360(B$5,D$5)/360,0)&amp;".","")</f>
        <v>4.</v>
      </c>
      <c r="D15" s="1">
        <v>3</v>
      </c>
      <c r="F15" s="7">
        <f>IF(AND(D5&lt;&gt;"",B5&lt;=D5),IF(J$15="",DATE(YEAR(D$5),MONTH(D$5)+1,DAY(1)),D$5+1),"")</f>
        <v>40603</v>
      </c>
      <c r="G15" s="3"/>
      <c r="H15" s="7">
        <f>IF(AND(D5&lt;&gt;"",B5&lt;=D5),IF(J$15="",DATE(YEAR(F15),MONTH(F15)+D15,DAY(F15)-1),D$5+7),"")</f>
        <v>40694</v>
      </c>
      <c r="J15" s="2">
        <f>IF(AND(B5&lt;&gt;"",D5&lt;&gt;"",J6&lt;&gt;""),IF(J$6&gt;=D$5,"Kündigung in Probezeit",""),"")</f>
      </c>
    </row>
    <row r="16" spans="2:8" ht="13.5" customHeight="1">
      <c r="B16" s="3"/>
      <c r="D16" s="3" t="str">
        <f>IF(D15=1,"Monat","Monate")</f>
        <v>Monate</v>
      </c>
      <c r="F16" s="8" t="str">
        <f>TEXT(F15,"TTTT")</f>
        <v>Dienstag</v>
      </c>
      <c r="G16" s="3"/>
      <c r="H16" s="8" t="str">
        <f>TEXT(H15,"TTTT")</f>
        <v>Dienstag</v>
      </c>
    </row>
    <row r="17" spans="2:8" ht="6" customHeight="1">
      <c r="B17" s="3"/>
      <c r="D17" s="3"/>
      <c r="F17" s="8"/>
      <c r="G17" s="3"/>
      <c r="H17" s="8"/>
    </row>
    <row r="18" spans="2:8" ht="30.75" customHeight="1">
      <c r="B18" s="32">
        <f>IF(AND(D15&lt;D10,D10&lt;&gt;"",D10&lt;&gt;7,B5&lt;&gt;""),"Die Kündigungsfrist beträgt nach OR "&amp;D10&amp;" "&amp;D11&amp;". Diese Dauer darf nur durch eine schriftliche Vereinbarung oder im gegenseitigen Einvernehmen unterschritten werden.","")</f>
      </c>
      <c r="C18" s="32"/>
      <c r="D18" s="32"/>
      <c r="E18" s="32"/>
      <c r="F18" s="32"/>
      <c r="G18" s="32"/>
      <c r="H18" s="32"/>
    </row>
  </sheetData>
  <sheetProtection sheet="1" objects="1" scenarios="1"/>
  <mergeCells count="2">
    <mergeCell ref="B2:H2"/>
    <mergeCell ref="B18:H18"/>
  </mergeCells>
  <conditionalFormatting sqref="D16:D17">
    <cfRule type="expression" priority="1" dxfId="0" stopIfTrue="1">
      <formula>$J$15&lt;&gt;""</formula>
    </cfRule>
  </conditionalFormatting>
  <conditionalFormatting sqref="D15">
    <cfRule type="expression" priority="2" dxfId="1" stopIfTrue="1">
      <formula>$J$15&lt;&gt;""</formula>
    </cfRule>
  </conditionalFormatting>
  <dataValidations count="4">
    <dataValidation type="date" allowBlank="1" showInputMessage="1" showErrorMessage="1" errorTitle="Fehleingabe" error="Bitte geben Sie ein Datum in der Form&#10;TT.MM.JJJJ&#10;ein.&#10;Beispiel: 28.02.2008" sqref="B5">
      <formula1>1</formula1>
      <formula2>73050</formula2>
    </dataValidation>
    <dataValidation type="list" allowBlank="1" showInputMessage="1" showErrorMessage="1" errorTitle="Fehleingabe" error="Bitte wählen Sie die Anzahl Monate mit Hilfe des Dropdown" sqref="D15">
      <formula1>"1,2,3,4,5,6,7,8,9,10,11,12"</formula1>
    </dataValidation>
    <dataValidation type="list" allowBlank="1" showInputMessage="1" showErrorMessage="1" errorTitle="Fehleingabe" error="Bitte wählen Sie die gültigen Werte mit Hilfe des Dropdown" sqref="F5">
      <formula1>"keine,1 Monat,2 Monate,3 Monate"</formula1>
    </dataValidation>
    <dataValidation type="date" allowBlank="1" showInputMessage="1" showErrorMessage="1" errorTitle="Fehleingabe" error="Bitte geben Sie ein Datum in der Form&#10;TT.MM.JJJJ&#10;ein.&#10;Beispiel: 20.02.2009" sqref="D5">
      <formula1>1</formula1>
      <formula2>73050</formula2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r:id="rId2"/>
  <headerFooter alignWithMargins="0">
    <oddHeader>&amp;R&amp;"Verdana,Standard"&amp;7Berechnung der Kündigungsfrist</oddHeader>
    <oddFooter>&amp;L&amp;G&amp;C&amp;"Verdana,Standard"&amp;7WEKA Business Media AG | www.weka.ch&amp;R&amp;"Verdana,Standard"&amp;7&amp;P/&amp;N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2:F20"/>
  <sheetViews>
    <sheetView showGridLines="0" showRowColHeaders="0" tabSelected="1" workbookViewId="0" topLeftCell="A1">
      <selection activeCell="E20" sqref="E20"/>
    </sheetView>
  </sheetViews>
  <sheetFormatPr defaultColWidth="11.421875" defaultRowHeight="12.75"/>
  <cols>
    <col min="1" max="1" width="3.140625" style="0" customWidth="1"/>
    <col min="2" max="3" width="12.00390625" style="0" customWidth="1"/>
    <col min="5" max="5" width="14.7109375" style="0" customWidth="1"/>
  </cols>
  <sheetData>
    <row r="2" ht="12.75">
      <c r="B2" s="30" t="s">
        <v>17</v>
      </c>
    </row>
    <row r="3" ht="13.5" thickBot="1"/>
    <row r="4" spans="2:6" ht="39.75" customHeight="1" thickBot="1">
      <c r="B4" s="21" t="s">
        <v>2</v>
      </c>
      <c r="C4" s="22" t="s">
        <v>3</v>
      </c>
      <c r="D4" s="23"/>
      <c r="E4" s="33" t="s">
        <v>9</v>
      </c>
      <c r="F4" s="34"/>
    </row>
    <row r="5" spans="2:6" ht="13.5" thickBot="1">
      <c r="B5" s="15">
        <v>1</v>
      </c>
      <c r="C5" s="16">
        <v>1</v>
      </c>
      <c r="E5" s="20" t="s">
        <v>11</v>
      </c>
      <c r="F5" s="14" t="s">
        <v>10</v>
      </c>
    </row>
    <row r="6" spans="2:6" ht="13.5" thickBot="1">
      <c r="B6" s="17">
        <v>2</v>
      </c>
      <c r="C6" s="18">
        <v>2</v>
      </c>
      <c r="E6" s="19" t="s">
        <v>6</v>
      </c>
      <c r="F6" s="12" t="s">
        <v>12</v>
      </c>
    </row>
    <row r="7" spans="2:3" ht="12.75">
      <c r="B7" s="9">
        <v>3</v>
      </c>
      <c r="C7" s="10">
        <v>2</v>
      </c>
    </row>
    <row r="8" spans="2:3" ht="12.75">
      <c r="B8" s="9">
        <v>4</v>
      </c>
      <c r="C8" s="10">
        <v>2</v>
      </c>
    </row>
    <row r="9" spans="2:3" ht="12.75">
      <c r="B9" s="9">
        <v>5</v>
      </c>
      <c r="C9" s="10">
        <v>2</v>
      </c>
    </row>
    <row r="10" spans="2:3" ht="12.75">
      <c r="B10" s="9">
        <v>6</v>
      </c>
      <c r="C10" s="10">
        <v>2</v>
      </c>
    </row>
    <row r="11" spans="2:3" ht="12.75">
      <c r="B11" s="9">
        <v>7</v>
      </c>
      <c r="C11" s="10">
        <v>2</v>
      </c>
    </row>
    <row r="12" spans="2:3" ht="12.75">
      <c r="B12" s="9">
        <v>8</v>
      </c>
      <c r="C12" s="10">
        <v>2</v>
      </c>
    </row>
    <row r="13" spans="2:3" ht="13.5" thickBot="1">
      <c r="B13" s="11">
        <v>9</v>
      </c>
      <c r="C13" s="12">
        <v>2</v>
      </c>
    </row>
    <row r="14" spans="2:3" ht="12.75">
      <c r="B14" s="13">
        <v>10</v>
      </c>
      <c r="C14" s="14">
        <v>3</v>
      </c>
    </row>
    <row r="15" spans="2:3" ht="12.75">
      <c r="B15" s="9">
        <v>11</v>
      </c>
      <c r="C15" s="10">
        <v>3</v>
      </c>
    </row>
    <row r="16" spans="2:3" ht="12.75">
      <c r="B16" s="9">
        <v>12</v>
      </c>
      <c r="C16" s="10">
        <v>3</v>
      </c>
    </row>
    <row r="17" spans="2:3" ht="12.75">
      <c r="B17" s="9">
        <v>13</v>
      </c>
      <c r="C17" s="10">
        <v>3</v>
      </c>
    </row>
    <row r="18" spans="2:3" ht="12.75">
      <c r="B18" s="9">
        <v>14</v>
      </c>
      <c r="C18" s="10">
        <v>3</v>
      </c>
    </row>
    <row r="19" spans="2:3" ht="12.75">
      <c r="B19" s="9">
        <v>15</v>
      </c>
      <c r="C19" s="10">
        <v>3</v>
      </c>
    </row>
    <row r="20" spans="2:3" ht="13.5" thickBot="1">
      <c r="B20" s="11" t="s">
        <v>4</v>
      </c>
      <c r="C20" s="12">
        <v>3</v>
      </c>
    </row>
  </sheetData>
  <sheetProtection sheet="1" objects="1" scenarios="1"/>
  <mergeCells count="1">
    <mergeCell ref="E4:F4"/>
  </mergeCells>
  <printOptions/>
  <pageMargins left="0.75" right="0.75" top="0.8" bottom="1" header="0.4921259845" footer="0.4921259845"/>
  <pageSetup fitToHeight="1" fitToWidth="1" horizontalDpi="600" verticalDpi="600" orientation="landscape" paperSize="9" r:id="rId2"/>
  <headerFooter alignWithMargins="0">
    <oddHeader>&amp;R&amp;"Verdana,Standard"&amp;7Berechnung der Kündigungsfrist</oddHeader>
    <oddFooter>&amp;L&amp;G&amp;C&amp;"Verdana,Standard"&amp;7WEKA Business Media AG | www.weka.ch&amp;R&amp;"Verdana,Standard"&amp;7&amp;P/&amp;N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now Personalmanagement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Wachter</dc:creator>
  <cp:keywords/>
  <dc:description/>
  <cp:lastModifiedBy>krugfahrt</cp:lastModifiedBy>
  <cp:lastPrinted>2010-02-07T17:22:46Z</cp:lastPrinted>
  <dcterms:created xsi:type="dcterms:W3CDTF">2008-02-24T08:51:20Z</dcterms:created>
  <dcterms:modified xsi:type="dcterms:W3CDTF">2010-11-04T12:24:48Z</dcterms:modified>
  <cp:category/>
  <cp:version/>
  <cp:contentType/>
  <cp:contentStatus/>
</cp:coreProperties>
</file>